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701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9a8af12debd087d0/☆☆職業訓練関係/パソコン教材（CS問題集データ等）/訓練用テキスト/04_VBAテキスト/ExcelVBA/"/>
    </mc:Choice>
  </mc:AlternateContent>
  <xr:revisionPtr revIDLastSave="19" documentId="13_ncr:1_{9A3C1104-6B15-4A89-98DC-280F876DA5E3}" xr6:coauthVersionLast="47" xr6:coauthVersionMax="47" xr10:uidLastSave="{0209A0FA-41EF-404D-9211-86D0A1CF5B66}"/>
  <bookViews>
    <workbookView xWindow="-108" yWindow="-108" windowWidth="23256" windowHeight="12576" tabRatio="708" xr2:uid="{00000000-000D-0000-FFFF-FFFF00000000}"/>
  </bookViews>
  <sheets>
    <sheet name="見積書" sheetId="24" r:id="rId1"/>
    <sheet name="商品リスト" sheetId="25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3" i="24" l="1"/>
  <c r="D16" i="24" l="1"/>
  <c r="G16" i="24"/>
  <c r="H16" i="24" s="1"/>
  <c r="I16" i="24" s="1"/>
  <c r="D17" i="24"/>
  <c r="G17" i="24"/>
  <c r="H17" i="24" s="1"/>
  <c r="I17" i="24" s="1"/>
  <c r="D18" i="24"/>
  <c r="G18" i="24"/>
  <c r="H18" i="24" s="1"/>
  <c r="I18" i="24" s="1"/>
  <c r="D19" i="24"/>
  <c r="G19" i="24"/>
  <c r="H19" i="24" s="1"/>
  <c r="I19" i="24" s="1"/>
  <c r="D20" i="24"/>
  <c r="G20" i="24"/>
  <c r="H20" i="24" s="1"/>
  <c r="I20" i="24"/>
  <c r="D21" i="24"/>
  <c r="G21" i="24"/>
  <c r="H21" i="24" s="1"/>
  <c r="I21" i="24"/>
  <c r="D22" i="24"/>
  <c r="G22" i="24"/>
  <c r="H22" i="24" s="1"/>
  <c r="I22" i="24"/>
  <c r="D23" i="24"/>
  <c r="G23" i="24"/>
  <c r="H23" i="24" s="1"/>
  <c r="I23" i="24"/>
  <c r="D24" i="24"/>
  <c r="G24" i="24"/>
  <c r="H24" i="24" s="1"/>
  <c r="I24" i="24"/>
  <c r="D25" i="24"/>
  <c r="G25" i="24"/>
  <c r="H25" i="24" s="1"/>
  <c r="I25" i="24"/>
  <c r="D26" i="24"/>
  <c r="G26" i="24"/>
  <c r="H26" i="24" s="1"/>
  <c r="I26" i="24"/>
  <c r="D27" i="24"/>
  <c r="G27" i="24"/>
  <c r="H27" i="24" s="1"/>
  <c r="I27" i="24"/>
  <c r="D28" i="24"/>
  <c r="G28" i="24"/>
  <c r="H28" i="24" s="1"/>
  <c r="I28" i="24"/>
  <c r="D29" i="24"/>
  <c r="G29" i="24"/>
  <c r="H29" i="24" s="1"/>
  <c r="I29" i="24"/>
  <c r="D30" i="24"/>
  <c r="G30" i="24"/>
  <c r="H30" i="24" s="1"/>
  <c r="I30" i="24"/>
  <c r="D31" i="24"/>
  <c r="G31" i="24"/>
  <c r="H31" i="24" s="1"/>
  <c r="I31" i="24"/>
  <c r="D32" i="24"/>
  <c r="G32" i="24"/>
  <c r="H32" i="24" s="1"/>
  <c r="I32" i="24"/>
  <c r="D33" i="24"/>
  <c r="G33" i="24"/>
  <c r="H33" i="24" s="1"/>
  <c r="I33" i="24"/>
  <c r="D34" i="24"/>
  <c r="G34" i="24"/>
  <c r="H34" i="24" s="1"/>
  <c r="I34" i="24"/>
  <c r="D35" i="24"/>
  <c r="G35" i="24"/>
  <c r="H35" i="24" s="1"/>
  <c r="I35" i="24"/>
  <c r="I4" i="24"/>
  <c r="I36" i="24" l="1"/>
  <c r="I37" i="24" l="1"/>
  <c r="I38" i="24" s="1"/>
  <c r="E10" i="24" s="1"/>
</calcChain>
</file>

<file path=xl/sharedStrings.xml><?xml version="1.0" encoding="utf-8"?>
<sst xmlns="http://schemas.openxmlformats.org/spreadsheetml/2006/main" count="37" uniqueCount="37">
  <si>
    <t>品番</t>
    <rPh sb="0" eb="2">
      <t>ヒンバン</t>
    </rPh>
    <phoneticPr fontId="2"/>
  </si>
  <si>
    <t>値引き率</t>
    <rPh sb="0" eb="2">
      <t>ネビ</t>
    </rPh>
    <rPh sb="3" eb="4">
      <t>リツ</t>
    </rPh>
    <phoneticPr fontId="2"/>
  </si>
  <si>
    <t>項目</t>
    <rPh sb="0" eb="2">
      <t>コウモク</t>
    </rPh>
    <phoneticPr fontId="2"/>
  </si>
  <si>
    <t>数量</t>
    <rPh sb="0" eb="2">
      <t>スウリョウ</t>
    </rPh>
    <phoneticPr fontId="2"/>
  </si>
  <si>
    <t>小売価格</t>
    <rPh sb="0" eb="2">
      <t>コウリ</t>
    </rPh>
    <rPh sb="2" eb="4">
      <t>カカク</t>
    </rPh>
    <phoneticPr fontId="2"/>
  </si>
  <si>
    <t>ご提供価格</t>
    <rPh sb="1" eb="3">
      <t>テイキョウ</t>
    </rPh>
    <rPh sb="3" eb="5">
      <t>カカク</t>
    </rPh>
    <phoneticPr fontId="2"/>
  </si>
  <si>
    <t>金額</t>
    <rPh sb="0" eb="2">
      <t>キンガク</t>
    </rPh>
    <phoneticPr fontId="2"/>
  </si>
  <si>
    <t>消費税</t>
    <rPh sb="0" eb="3">
      <t>ショウヒゼイ</t>
    </rPh>
    <phoneticPr fontId="2"/>
  </si>
  <si>
    <t>発行日:</t>
    <rPh sb="0" eb="2">
      <t>ハッコウ</t>
    </rPh>
    <rPh sb="2" eb="3">
      <t>ヒ</t>
    </rPh>
    <phoneticPr fontId="2"/>
  </si>
  <si>
    <t>下記の通り御見積り申し上げます。</t>
    <rPh sb="0" eb="2">
      <t>カキ</t>
    </rPh>
    <rPh sb="3" eb="4">
      <t>トオ</t>
    </rPh>
    <rPh sb="5" eb="8">
      <t>オミツモ</t>
    </rPh>
    <rPh sb="9" eb="10">
      <t>モウ</t>
    </rPh>
    <rPh sb="11" eb="12">
      <t>ア</t>
    </rPh>
    <phoneticPr fontId="2"/>
  </si>
  <si>
    <t>合計金額</t>
    <rPh sb="0" eb="2">
      <t>ゴウケイ</t>
    </rPh>
    <rPh sb="2" eb="4">
      <t>キンガク</t>
    </rPh>
    <phoneticPr fontId="2"/>
  </si>
  <si>
    <t>見積有効期限</t>
    <rPh sb="0" eb="2">
      <t>ミツモリ</t>
    </rPh>
    <rPh sb="2" eb="4">
      <t>ユウコウ</t>
    </rPh>
    <rPh sb="4" eb="6">
      <t>キゲン</t>
    </rPh>
    <phoneticPr fontId="2"/>
  </si>
  <si>
    <t>見積金額</t>
    <rPh sb="0" eb="2">
      <t>ミツモリ</t>
    </rPh>
    <rPh sb="2" eb="4">
      <t>キンガク</t>
    </rPh>
    <phoneticPr fontId="2"/>
  </si>
  <si>
    <t>税込金額</t>
    <rPh sb="0" eb="2">
      <t>ゼイコ</t>
    </rPh>
    <rPh sb="2" eb="4">
      <t>キンガク</t>
    </rPh>
    <phoneticPr fontId="2"/>
  </si>
  <si>
    <t>品名・仕様</t>
    <rPh sb="0" eb="2">
      <t>ヒンメイ</t>
    </rPh>
    <phoneticPr fontId="2"/>
  </si>
  <si>
    <t>見積書No:</t>
    <rPh sb="0" eb="3">
      <t>ミツモリショ</t>
    </rPh>
    <phoneticPr fontId="2"/>
  </si>
  <si>
    <t>ご検討の上、ご下命賜りたくお願い申し上げます。</t>
    <rPh sb="1" eb="3">
      <t>ケントウ</t>
    </rPh>
    <rPh sb="4" eb="5">
      <t>ウエ</t>
    </rPh>
    <rPh sb="7" eb="9">
      <t>カメイ</t>
    </rPh>
    <rPh sb="9" eb="10">
      <t>タマワ</t>
    </rPh>
    <rPh sb="14" eb="15">
      <t>ネガ</t>
    </rPh>
    <rPh sb="16" eb="17">
      <t>モウ</t>
    </rPh>
    <rPh sb="18" eb="19">
      <t>ア</t>
    </rPh>
    <phoneticPr fontId="2"/>
  </si>
  <si>
    <t>御 見 積 書</t>
    <rPh sb="0" eb="1">
      <t>オ</t>
    </rPh>
    <rPh sb="2" eb="3">
      <t>ケン</t>
    </rPh>
    <rPh sb="4" eb="5">
      <t>セキ</t>
    </rPh>
    <rPh sb="6" eb="7">
      <t>ショ</t>
    </rPh>
    <phoneticPr fontId="2"/>
  </si>
  <si>
    <t>＜商品リスト＞</t>
  </si>
  <si>
    <t>品番</t>
  </si>
  <si>
    <t>品名・仕様</t>
  </si>
  <si>
    <t>小売価格</t>
  </si>
  <si>
    <t>スチールデスクＡ型</t>
  </si>
  <si>
    <t>スチールデスクB型</t>
  </si>
  <si>
    <t>スチールチェアＣ－１型</t>
  </si>
  <si>
    <t>スチールチェアＣ－２型</t>
  </si>
  <si>
    <t>スチール書棚A</t>
  </si>
  <si>
    <t>スチール書棚B</t>
  </si>
  <si>
    <t>スチールカウンター</t>
  </si>
  <si>
    <t>スチールカウンターR</t>
  </si>
  <si>
    <t>株式会社　佐々木設計</t>
    <rPh sb="0" eb="4">
      <t>カブシキガイシャ</t>
    </rPh>
    <rPh sb="5" eb="8">
      <t>ササキ</t>
    </rPh>
    <rPh sb="8" eb="10">
      <t>セッケイ</t>
    </rPh>
    <phoneticPr fontId="2"/>
  </si>
  <si>
    <t>株式会社　Linkトータルオフィス</t>
    <rPh sb="0" eb="4">
      <t>カブシキガイシャ</t>
    </rPh>
    <phoneticPr fontId="2"/>
  </si>
  <si>
    <t>〒830-0000 久留米市○○町1-2-3</t>
    <rPh sb="10" eb="14">
      <t>クルメシ</t>
    </rPh>
    <rPh sb="16" eb="17">
      <t>マチ</t>
    </rPh>
    <phoneticPr fontId="2"/>
  </si>
  <si>
    <t>Tel　0942-00-1234　　Fax　0942-00-9876</t>
    <phoneticPr fontId="2"/>
  </si>
  <si>
    <t>(税込）</t>
    <rPh sb="1" eb="3">
      <t>ゼイコミ</t>
    </rPh>
    <phoneticPr fontId="2"/>
  </si>
  <si>
    <t>担当者</t>
    <rPh sb="0" eb="2">
      <t>タントウ</t>
    </rPh>
    <rPh sb="2" eb="3">
      <t>シャ</t>
    </rPh>
    <phoneticPr fontId="2"/>
  </si>
  <si>
    <t>中村　和則</t>
    <rPh sb="0" eb="2">
      <t>ナカムラ</t>
    </rPh>
    <rPh sb="3" eb="5">
      <t>カズノリ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</si>
</sst>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6" formatCode="&quot;¥&quot;#,##0;[Red]&quot;¥&quot;\-#,##0"/>
    <numFmt numFmtId="176" formatCode="0.0"/>
    <numFmt numFmtId="177" formatCode="[$-411]ggge&quot;年&quot;m&quot;月&quot;d&quot;日&quot;;@"/>
    <numFmt numFmtId="178" formatCode="@\ &quot;御&quot;&quot;中&quot;"/>
    <numFmt numFmtId="179" formatCode="@\ &quot;様&quot;"/>
  </numFmts>
  <fonts count="1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Ｐゴシック"/>
      <family val="3"/>
      <charset val="128"/>
      <scheme val="minor"/>
    </font>
    <font>
      <sz val="9"/>
      <name val="ＭＳ Ｐゴシック"/>
      <family val="3"/>
      <charset val="128"/>
      <scheme val="minor"/>
    </font>
    <font>
      <sz val="12"/>
      <name val="ＭＳ Ｐゴシック"/>
      <family val="3"/>
      <charset val="128"/>
      <scheme val="minor"/>
    </font>
    <font>
      <sz val="10"/>
      <name val="ＭＳ Ｐゴシック"/>
      <family val="3"/>
      <charset val="128"/>
      <scheme val="minor"/>
    </font>
    <font>
      <sz val="20"/>
      <name val="ＭＳ Ｐゴシック"/>
      <family val="3"/>
      <charset val="128"/>
      <scheme val="minor"/>
    </font>
    <font>
      <u/>
      <sz val="16"/>
      <name val="ＭＳ Ｐゴシック"/>
      <family val="3"/>
      <charset val="128"/>
      <scheme val="minor"/>
    </font>
    <font>
      <sz val="26"/>
      <name val="ＭＳ Ｐゴシック"/>
      <family val="3"/>
      <charset val="128"/>
      <scheme val="minor"/>
    </font>
    <font>
      <sz val="16"/>
      <name val="ＭＳ Ｐ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59999389629810485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4">
    <xf numFmtId="0" fontId="0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67">
    <xf numFmtId="0" fontId="0" fillId="0" borderId="0" xfId="0">
      <alignment vertical="center"/>
    </xf>
    <xf numFmtId="0" fontId="3" fillId="0" borderId="0" xfId="0" applyFont="1" applyAlignment="1"/>
    <xf numFmtId="0" fontId="6" fillId="0" borderId="1" xfId="0" applyFont="1" applyBorder="1" applyAlignment="1">
      <alignment horizontal="distributed"/>
    </xf>
    <xf numFmtId="0" fontId="6" fillId="0" borderId="0" xfId="0" applyFont="1" applyBorder="1" applyAlignment="1">
      <alignment horizontal="center" vertical="center"/>
    </xf>
    <xf numFmtId="0" fontId="3" fillId="0" borderId="0" xfId="0" applyFont="1" applyAlignment="1">
      <alignment vertical="center"/>
    </xf>
    <xf numFmtId="0" fontId="3" fillId="0" borderId="0" xfId="0" applyFont="1" applyFill="1" applyAlignment="1">
      <alignment vertical="center"/>
    </xf>
    <xf numFmtId="0" fontId="3" fillId="0" borderId="1" xfId="0" applyFont="1" applyBorder="1" applyAlignment="1">
      <alignment horizontal="distributed" vertical="center"/>
    </xf>
    <xf numFmtId="22" fontId="3" fillId="0" borderId="0" xfId="0" applyNumberFormat="1" applyFont="1" applyAlignment="1">
      <alignment vertical="center"/>
    </xf>
    <xf numFmtId="14" fontId="3" fillId="0" borderId="0" xfId="0" applyNumberFormat="1" applyFont="1" applyAlignment="1">
      <alignment vertical="center"/>
    </xf>
    <xf numFmtId="0" fontId="8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left" vertical="center"/>
    </xf>
    <xf numFmtId="0" fontId="6" fillId="0" borderId="0" xfId="0" applyFont="1" applyBorder="1" applyAlignment="1">
      <alignment vertical="center"/>
    </xf>
    <xf numFmtId="0" fontId="6" fillId="0" borderId="0" xfId="2" applyNumberFormat="1" applyFont="1" applyAlignment="1">
      <alignment vertical="center"/>
    </xf>
    <xf numFmtId="6" fontId="6" fillId="0" borderId="0" xfId="3" applyNumberFormat="1" applyFont="1" applyBorder="1" applyAlignment="1">
      <alignment vertical="center"/>
    </xf>
    <xf numFmtId="0" fontId="3" fillId="0" borderId="0" xfId="0" applyFont="1" applyBorder="1" applyAlignment="1">
      <alignment vertical="center"/>
    </xf>
    <xf numFmtId="0" fontId="6" fillId="0" borderId="0" xfId="0" applyFont="1" applyAlignment="1"/>
    <xf numFmtId="0" fontId="3" fillId="0" borderId="2" xfId="0" applyFont="1" applyBorder="1" applyAlignment="1"/>
    <xf numFmtId="0" fontId="10" fillId="0" borderId="0" xfId="0" applyFont="1" applyAlignment="1">
      <alignment vertical="center"/>
    </xf>
    <xf numFmtId="0" fontId="9" fillId="0" borderId="0" xfId="0" applyFont="1" applyFill="1" applyAlignment="1">
      <alignment horizontal="center" vertical="center"/>
    </xf>
    <xf numFmtId="176" fontId="0" fillId="0" borderId="0" xfId="0" applyNumberFormat="1">
      <alignment vertical="center"/>
    </xf>
    <xf numFmtId="0" fontId="10" fillId="0" borderId="0" xfId="0" applyNumberFormat="1" applyFont="1" applyAlignment="1">
      <alignment vertical="center"/>
    </xf>
    <xf numFmtId="0" fontId="3" fillId="0" borderId="3" xfId="0" applyNumberFormat="1" applyFont="1" applyFill="1" applyBorder="1" applyAlignment="1">
      <alignment vertical="center"/>
    </xf>
    <xf numFmtId="0" fontId="3" fillId="0" borderId="3" xfId="0" applyNumberFormat="1" applyFont="1" applyBorder="1" applyAlignment="1">
      <alignment vertical="center"/>
    </xf>
    <xf numFmtId="0" fontId="6" fillId="0" borderId="3" xfId="0" applyNumberFormat="1" applyFont="1" applyBorder="1" applyAlignment="1">
      <alignment vertical="center"/>
    </xf>
    <xf numFmtId="0" fontId="0" fillId="3" borderId="3" xfId="0" applyFill="1" applyBorder="1">
      <alignment vertical="center"/>
    </xf>
    <xf numFmtId="0" fontId="0" fillId="0" borderId="3" xfId="0" applyBorder="1">
      <alignment vertical="center"/>
    </xf>
    <xf numFmtId="6" fontId="0" fillId="0" borderId="3" xfId="0" applyNumberFormat="1" applyBorder="1">
      <alignment vertical="center"/>
    </xf>
    <xf numFmtId="178" fontId="8" fillId="0" borderId="0" xfId="0" applyNumberFormat="1" applyFont="1" applyAlignment="1">
      <alignment vertical="center"/>
    </xf>
    <xf numFmtId="179" fontId="8" fillId="0" borderId="0" xfId="0" applyNumberFormat="1" applyFont="1" applyAlignment="1">
      <alignment vertical="center"/>
    </xf>
    <xf numFmtId="6" fontId="7" fillId="2" borderId="1" xfId="3" applyFont="1" applyFill="1" applyBorder="1" applyAlignment="1"/>
    <xf numFmtId="38" fontId="3" fillId="0" borderId="3" xfId="2" applyFont="1" applyFill="1" applyBorder="1" applyAlignment="1">
      <alignment vertical="center"/>
    </xf>
    <xf numFmtId="38" fontId="3" fillId="2" borderId="3" xfId="2" applyFont="1" applyFill="1" applyBorder="1" applyAlignment="1">
      <alignment vertical="center"/>
    </xf>
    <xf numFmtId="0" fontId="3" fillId="0" borderId="1" xfId="0" applyFont="1" applyFill="1" applyBorder="1" applyAlignment="1">
      <alignment horizontal="left" vertical="center" indent="1"/>
    </xf>
    <xf numFmtId="177" fontId="3" fillId="2" borderId="2" xfId="0" applyNumberFormat="1" applyFont="1" applyFill="1" applyBorder="1" applyAlignment="1">
      <alignment horizontal="left" vertical="center" indent="1"/>
    </xf>
    <xf numFmtId="0" fontId="6" fillId="0" borderId="2" xfId="0" applyFont="1" applyFill="1" applyBorder="1" applyAlignment="1">
      <alignment horizontal="left" indent="1"/>
    </xf>
    <xf numFmtId="177" fontId="6" fillId="2" borderId="2" xfId="0" applyNumberFormat="1" applyFont="1" applyFill="1" applyBorder="1" applyAlignment="1">
      <alignment horizontal="left" indent="1"/>
    </xf>
    <xf numFmtId="0" fontId="6" fillId="0" borderId="6" xfId="0" applyFont="1" applyBorder="1" applyAlignment="1">
      <alignment horizontal="center" vertical="center"/>
    </xf>
    <xf numFmtId="9" fontId="6" fillId="0" borderId="6" xfId="1" applyFont="1" applyBorder="1" applyAlignment="1">
      <alignment vertical="center"/>
    </xf>
    <xf numFmtId="0" fontId="6" fillId="0" borderId="7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6" fillId="0" borderId="8" xfId="0" applyFont="1" applyFill="1" applyBorder="1" applyAlignment="1">
      <alignment horizontal="center" vertical="center"/>
    </xf>
    <xf numFmtId="0" fontId="6" fillId="0" borderId="9" xfId="0" applyFont="1" applyFill="1" applyBorder="1" applyAlignment="1">
      <alignment horizontal="center" vertical="center"/>
    </xf>
    <xf numFmtId="0" fontId="6" fillId="0" borderId="10" xfId="0" applyFont="1" applyBorder="1" applyAlignment="1">
      <alignment vertical="center"/>
    </xf>
    <xf numFmtId="6" fontId="3" fillId="2" borderId="11" xfId="3" applyFont="1" applyFill="1" applyBorder="1" applyAlignment="1">
      <alignment vertical="center"/>
    </xf>
    <xf numFmtId="6" fontId="3" fillId="2" borderId="15" xfId="3" applyFont="1" applyFill="1" applyBorder="1" applyAlignment="1">
      <alignment vertical="center"/>
    </xf>
    <xf numFmtId="0" fontId="4" fillId="0" borderId="1" xfId="0" applyFont="1" applyFill="1" applyBorder="1" applyAlignment="1">
      <alignment horizontal="left" indent="1"/>
    </xf>
    <xf numFmtId="0" fontId="5" fillId="0" borderId="1" xfId="0" applyFont="1" applyFill="1" applyBorder="1" applyAlignment="1">
      <alignment horizontal="distributed"/>
    </xf>
    <xf numFmtId="0" fontId="4" fillId="0" borderId="0" xfId="0" applyFont="1" applyFill="1" applyBorder="1" applyAlignment="1">
      <alignment horizontal="left" indent="1"/>
    </xf>
    <xf numFmtId="0" fontId="6" fillId="0" borderId="13" xfId="0" applyFont="1" applyBorder="1" applyAlignment="1">
      <alignment horizontal="center" vertical="center"/>
    </xf>
    <xf numFmtId="0" fontId="6" fillId="0" borderId="14" xfId="0" applyFont="1" applyBorder="1" applyAlignment="1">
      <alignment horizontal="center" vertical="center"/>
    </xf>
    <xf numFmtId="0" fontId="6" fillId="0" borderId="4" xfId="0" applyNumberFormat="1" applyFont="1" applyBorder="1" applyAlignment="1">
      <alignment horizontal="center" vertical="center"/>
    </xf>
    <xf numFmtId="0" fontId="6" fillId="0" borderId="5" xfId="0" applyNumberFormat="1" applyFont="1" applyBorder="1" applyAlignment="1">
      <alignment horizontal="center" vertical="center"/>
    </xf>
    <xf numFmtId="0" fontId="6" fillId="0" borderId="3" xfId="0" applyNumberFormat="1" applyFont="1" applyFill="1" applyBorder="1" applyAlignment="1">
      <alignment horizontal="left" vertical="center" shrinkToFit="1"/>
    </xf>
    <xf numFmtId="0" fontId="6" fillId="0" borderId="3" xfId="0" applyNumberFormat="1" applyFont="1" applyBorder="1" applyAlignment="1">
      <alignment horizontal="center" vertical="center"/>
    </xf>
    <xf numFmtId="0" fontId="6" fillId="0" borderId="12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5" fillId="0" borderId="1" xfId="0" applyFont="1" applyFill="1" applyBorder="1" applyAlignment="1">
      <alignment horizontal="distributed"/>
    </xf>
    <xf numFmtId="0" fontId="6" fillId="0" borderId="2" xfId="0" applyFont="1" applyFill="1" applyBorder="1" applyAlignment="1"/>
    <xf numFmtId="0" fontId="6" fillId="0" borderId="8" xfId="0" applyFont="1" applyBorder="1" applyAlignment="1">
      <alignment horizontal="center" vertical="center"/>
    </xf>
    <xf numFmtId="0" fontId="9" fillId="0" borderId="0" xfId="0" applyFont="1" applyFill="1" applyAlignment="1">
      <alignment horizontal="center" vertical="center"/>
    </xf>
    <xf numFmtId="0" fontId="4" fillId="0" borderId="1" xfId="0" applyFont="1" applyFill="1" applyBorder="1" applyAlignment="1">
      <alignment horizontal="left" indent="1"/>
    </xf>
    <xf numFmtId="0" fontId="10" fillId="0" borderId="0" xfId="0" applyFont="1" applyAlignment="1">
      <alignment horizontal="left" vertical="center"/>
    </xf>
    <xf numFmtId="0" fontId="6" fillId="0" borderId="0" xfId="0" quotePrefix="1" applyFont="1" applyBorder="1" applyAlignment="1">
      <alignment vertical="center"/>
    </xf>
  </cellXfs>
  <cellStyles count="4">
    <cellStyle name="パーセント" xfId="1" builtinId="5"/>
    <cellStyle name="桁区切り" xfId="2" builtinId="6"/>
    <cellStyle name="通貨" xfId="3" builtinId="7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A1:J133"/>
  <sheetViews>
    <sheetView tabSelected="1" zoomScaleNormal="100" zoomScalePageLayoutView="50" workbookViewId="0">
      <selection activeCell="A5" sqref="A5"/>
    </sheetView>
  </sheetViews>
  <sheetFormatPr defaultColWidth="9" defaultRowHeight="13.2"/>
  <cols>
    <col min="1" max="1" width="4.109375" style="4" customWidth="1"/>
    <col min="2" max="3" width="3.6640625" style="4" customWidth="1"/>
    <col min="4" max="4" width="8.77734375" style="4" customWidth="1"/>
    <col min="5" max="5" width="22.44140625" style="4" customWidth="1"/>
    <col min="6" max="6" width="6.109375" style="4" customWidth="1"/>
    <col min="7" max="7" width="8.6640625" style="4" customWidth="1"/>
    <col min="8" max="8" width="10.6640625" style="4" customWidth="1"/>
    <col min="9" max="9" width="22.6640625" style="4" customWidth="1"/>
    <col min="10" max="10" width="12.33203125" style="4" customWidth="1"/>
    <col min="11" max="16384" width="9" style="4"/>
  </cols>
  <sheetData>
    <row r="1" spans="1:10" ht="30">
      <c r="A1" s="63" t="s">
        <v>17</v>
      </c>
      <c r="B1" s="63"/>
      <c r="C1" s="63"/>
      <c r="D1" s="63"/>
      <c r="E1" s="63"/>
      <c r="F1" s="63"/>
      <c r="G1" s="63"/>
      <c r="H1" s="63"/>
      <c r="I1" s="63"/>
    </row>
    <row r="2" spans="1:10" ht="13.5" customHeight="1">
      <c r="A2" s="19"/>
      <c r="B2" s="19"/>
      <c r="C2" s="19"/>
      <c r="D2" s="19"/>
      <c r="E2" s="19"/>
      <c r="F2" s="19"/>
      <c r="G2" s="19"/>
      <c r="H2" s="19"/>
      <c r="I2" s="19"/>
    </row>
    <row r="3" spans="1:10" ht="13.5" customHeight="1">
      <c r="A3" s="5"/>
      <c r="B3" s="5"/>
      <c r="C3" s="5"/>
      <c r="D3" s="5"/>
      <c r="E3" s="5"/>
      <c r="F3" s="5"/>
      <c r="G3" s="5"/>
      <c r="H3" s="6" t="s">
        <v>15</v>
      </c>
      <c r="I3" s="33" t="str">
        <f ca="1">TEXT(TODAY(),"yyyymmdd")</f>
        <v>20220104</v>
      </c>
      <c r="J3" s="7"/>
    </row>
    <row r="4" spans="1:10" ht="13.5" customHeight="1">
      <c r="H4" s="6" t="s">
        <v>8</v>
      </c>
      <c r="I4" s="34">
        <f ca="1">TODAY()</f>
        <v>44565</v>
      </c>
      <c r="J4" s="8"/>
    </row>
    <row r="5" spans="1:10" s="18" customFormat="1" ht="19.2">
      <c r="A5" s="28" t="s">
        <v>30</v>
      </c>
      <c r="B5" s="9"/>
      <c r="C5" s="9"/>
      <c r="E5" s="21"/>
    </row>
    <row r="6" spans="1:10" ht="20.25" customHeight="1">
      <c r="A6" s="29"/>
      <c r="F6" s="5"/>
    </row>
    <row r="7" spans="1:10" s="18" customFormat="1" ht="19.2">
      <c r="G7" s="65" t="s">
        <v>31</v>
      </c>
      <c r="H7" s="65"/>
      <c r="I7" s="65"/>
    </row>
    <row r="8" spans="1:10">
      <c r="A8" s="4" t="s">
        <v>9</v>
      </c>
      <c r="G8" s="4" t="s">
        <v>32</v>
      </c>
    </row>
    <row r="9" spans="1:10">
      <c r="A9" s="4" t="s">
        <v>16</v>
      </c>
      <c r="G9" s="5" t="s">
        <v>33</v>
      </c>
    </row>
    <row r="10" spans="1:10" ht="39" customHeight="1">
      <c r="A10" s="5"/>
      <c r="B10" s="5"/>
      <c r="C10" s="60" t="s">
        <v>10</v>
      </c>
      <c r="D10" s="60"/>
      <c r="E10" s="30">
        <f>I38</f>
        <v>1862707</v>
      </c>
      <c r="F10" s="64" t="s">
        <v>34</v>
      </c>
      <c r="G10" s="64"/>
      <c r="H10" s="5"/>
      <c r="I10" s="5"/>
    </row>
    <row r="11" spans="1:10" ht="12" customHeight="1">
      <c r="A11" s="5"/>
      <c r="B11" s="5"/>
      <c r="C11" s="47"/>
      <c r="D11" s="47"/>
      <c r="E11" s="30"/>
      <c r="F11" s="48"/>
      <c r="G11" s="46"/>
      <c r="H11" s="5"/>
      <c r="I11" s="5"/>
    </row>
    <row r="12" spans="1:10" s="1" customFormat="1" ht="21" customHeight="1">
      <c r="C12" s="61" t="s">
        <v>11</v>
      </c>
      <c r="D12" s="61"/>
      <c r="E12" s="36">
        <v>44347</v>
      </c>
      <c r="F12" s="16"/>
      <c r="G12" s="2" t="s">
        <v>35</v>
      </c>
      <c r="H12" s="35" t="s">
        <v>36</v>
      </c>
      <c r="I12" s="17"/>
    </row>
    <row r="13" spans="1:10" s="10" customFormat="1" ht="13.5" customHeight="1">
      <c r="C13" s="11"/>
      <c r="D13" s="11"/>
      <c r="E13" s="12"/>
      <c r="G13" s="12"/>
      <c r="H13" s="12"/>
      <c r="I13" s="12"/>
    </row>
    <row r="14" spans="1:10" s="10" customFormat="1" ht="12.6" thickBot="1">
      <c r="G14" s="37" t="s">
        <v>1</v>
      </c>
      <c r="H14" s="38">
        <v>0.05</v>
      </c>
    </row>
    <row r="15" spans="1:10" s="10" customFormat="1" ht="20.100000000000001" customHeight="1">
      <c r="A15" s="39" t="s">
        <v>2</v>
      </c>
      <c r="B15" s="62" t="s">
        <v>0</v>
      </c>
      <c r="C15" s="62"/>
      <c r="D15" s="62" t="s">
        <v>14</v>
      </c>
      <c r="E15" s="62"/>
      <c r="F15" s="40" t="s">
        <v>3</v>
      </c>
      <c r="G15" s="41" t="s">
        <v>4</v>
      </c>
      <c r="H15" s="41" t="s">
        <v>5</v>
      </c>
      <c r="I15" s="42" t="s">
        <v>6</v>
      </c>
    </row>
    <row r="16" spans="1:10" s="10" customFormat="1" ht="18" customHeight="1">
      <c r="A16" s="43">
        <v>1</v>
      </c>
      <c r="B16" s="54">
        <v>1040</v>
      </c>
      <c r="C16" s="54"/>
      <c r="D16" s="53" t="str">
        <f>IF(B16="","",VLOOKUP(B16,商品リスト!$B$4:$D$11,2,0))</f>
        <v>スチールデスクＡ型</v>
      </c>
      <c r="E16" s="53"/>
      <c r="F16" s="22">
        <v>15</v>
      </c>
      <c r="G16" s="31">
        <f>IF(B16="","",VLOOKUP(B16,商品リスト!$B$4:$D$11,3,0))</f>
        <v>35000</v>
      </c>
      <c r="H16" s="32">
        <f>IF(G16="","",INT(G16*(1-$H$14)))</f>
        <v>33250</v>
      </c>
      <c r="I16" s="44">
        <f>IF(F16="","",F16*H16)</f>
        <v>498750</v>
      </c>
      <c r="J16" s="13"/>
    </row>
    <row r="17" spans="1:9" s="10" customFormat="1" ht="18" customHeight="1">
      <c r="A17" s="43">
        <v>2</v>
      </c>
      <c r="B17" s="54">
        <v>1225</v>
      </c>
      <c r="C17" s="54"/>
      <c r="D17" s="53" t="str">
        <f>IF(B17="","",VLOOKUP(B17,商品リスト!$B$4:$D$11,2,0))</f>
        <v>スチールチェアＣ－２型</v>
      </c>
      <c r="E17" s="53"/>
      <c r="F17" s="23">
        <v>25</v>
      </c>
      <c r="G17" s="31">
        <f>IF(B17="","",VLOOKUP(B17,商品リスト!$B$4:$D$11,3,0))</f>
        <v>14000</v>
      </c>
      <c r="H17" s="32">
        <f t="shared" ref="H17:H35" si="0">IF(G17="","",INT(G17*(1-$H$14)))</f>
        <v>13300</v>
      </c>
      <c r="I17" s="44">
        <f t="shared" ref="I17:I35" si="1">IF(F17="","",F17*H17)</f>
        <v>332500</v>
      </c>
    </row>
    <row r="18" spans="1:9" s="10" customFormat="1" ht="18" customHeight="1">
      <c r="A18" s="43">
        <v>3</v>
      </c>
      <c r="B18" s="54">
        <v>1624</v>
      </c>
      <c r="C18" s="54"/>
      <c r="D18" s="53" t="str">
        <f>IF(B18="","",VLOOKUP(B18,商品リスト!$B$4:$D$11,2,0))</f>
        <v>スチール書棚B</v>
      </c>
      <c r="E18" s="53"/>
      <c r="F18" s="23">
        <v>10</v>
      </c>
      <c r="G18" s="31">
        <f>IF(B18="","",VLOOKUP(B18,商品リスト!$B$4:$D$11,3,0))</f>
        <v>9250</v>
      </c>
      <c r="H18" s="32">
        <f t="shared" si="0"/>
        <v>8787</v>
      </c>
      <c r="I18" s="44">
        <f t="shared" si="1"/>
        <v>87870</v>
      </c>
    </row>
    <row r="19" spans="1:9" s="10" customFormat="1" ht="18" customHeight="1">
      <c r="A19" s="43">
        <v>4</v>
      </c>
      <c r="B19" s="51">
        <v>1877</v>
      </c>
      <c r="C19" s="52"/>
      <c r="D19" s="53" t="str">
        <f>IF(B19="","",VLOOKUP(B19,商品リスト!$B$4:$D$11,2,0))</f>
        <v>スチールカウンター</v>
      </c>
      <c r="E19" s="53"/>
      <c r="F19" s="23">
        <v>5</v>
      </c>
      <c r="G19" s="31">
        <f>IF(B19="","",VLOOKUP(B19,商品リスト!$B$4:$D$11,3,0))</f>
        <v>163000</v>
      </c>
      <c r="H19" s="32">
        <f t="shared" si="0"/>
        <v>154850</v>
      </c>
      <c r="I19" s="44">
        <f t="shared" si="1"/>
        <v>774250</v>
      </c>
    </row>
    <row r="20" spans="1:9" s="10" customFormat="1" ht="18" customHeight="1">
      <c r="A20" s="43">
        <v>5</v>
      </c>
      <c r="B20" s="51"/>
      <c r="C20" s="52"/>
      <c r="D20" s="53" t="str">
        <f>IF(B20="","",VLOOKUP(B20,商品リスト!$B$4:$D$11,2,0))</f>
        <v/>
      </c>
      <c r="E20" s="53"/>
      <c r="F20" s="24"/>
      <c r="G20" s="31" t="str">
        <f>IF(B20="","",VLOOKUP(B20,商品リスト!$B$4:$D$11,3,0))</f>
        <v/>
      </c>
      <c r="H20" s="32" t="str">
        <f t="shared" si="0"/>
        <v/>
      </c>
      <c r="I20" s="44" t="str">
        <f t="shared" si="1"/>
        <v/>
      </c>
    </row>
    <row r="21" spans="1:9" s="10" customFormat="1" ht="18" customHeight="1">
      <c r="A21" s="43">
        <v>6</v>
      </c>
      <c r="B21" s="51"/>
      <c r="C21" s="52"/>
      <c r="D21" s="53" t="str">
        <f>IF(B21="","",VLOOKUP(B21,商品リスト!$B$4:$D$11,2,0))</f>
        <v/>
      </c>
      <c r="E21" s="53"/>
      <c r="F21" s="24"/>
      <c r="G21" s="31" t="str">
        <f>IF(B21="","",VLOOKUP(B21,商品リスト!$B$4:$D$11,3,0))</f>
        <v/>
      </c>
      <c r="H21" s="32" t="str">
        <f t="shared" si="0"/>
        <v/>
      </c>
      <c r="I21" s="44" t="str">
        <f t="shared" si="1"/>
        <v/>
      </c>
    </row>
    <row r="22" spans="1:9" s="10" customFormat="1" ht="18" customHeight="1">
      <c r="A22" s="43">
        <v>7</v>
      </c>
      <c r="B22" s="51"/>
      <c r="C22" s="52"/>
      <c r="D22" s="53" t="str">
        <f>IF(B22="","",VLOOKUP(B22,商品リスト!$B$4:$D$11,2,0))</f>
        <v/>
      </c>
      <c r="E22" s="53"/>
      <c r="F22" s="24"/>
      <c r="G22" s="31" t="str">
        <f>IF(B22="","",VLOOKUP(B22,商品リスト!$B$4:$D$11,3,0))</f>
        <v/>
      </c>
      <c r="H22" s="32" t="str">
        <f t="shared" si="0"/>
        <v/>
      </c>
      <c r="I22" s="44" t="str">
        <f t="shared" si="1"/>
        <v/>
      </c>
    </row>
    <row r="23" spans="1:9" s="10" customFormat="1" ht="18" customHeight="1">
      <c r="A23" s="43">
        <v>8</v>
      </c>
      <c r="B23" s="54"/>
      <c r="C23" s="54"/>
      <c r="D23" s="53" t="str">
        <f>IF(B23="","",VLOOKUP(B23,商品リスト!$B$4:$D$11,2,0))</f>
        <v/>
      </c>
      <c r="E23" s="53"/>
      <c r="F23" s="24"/>
      <c r="G23" s="31" t="str">
        <f>IF(B23="","",VLOOKUP(B23,商品リスト!$B$4:$D$11,3,0))</f>
        <v/>
      </c>
      <c r="H23" s="32" t="str">
        <f t="shared" si="0"/>
        <v/>
      </c>
      <c r="I23" s="44" t="str">
        <f t="shared" si="1"/>
        <v/>
      </c>
    </row>
    <row r="24" spans="1:9" s="10" customFormat="1" ht="18" customHeight="1">
      <c r="A24" s="43">
        <v>9</v>
      </c>
      <c r="B24" s="51"/>
      <c r="C24" s="52"/>
      <c r="D24" s="53" t="str">
        <f>IF(B24="","",VLOOKUP(B24,商品リスト!$B$4:$D$11,2,0))</f>
        <v/>
      </c>
      <c r="E24" s="53"/>
      <c r="F24" s="24"/>
      <c r="G24" s="31" t="str">
        <f>IF(B24="","",VLOOKUP(B24,商品リスト!$B$4:$D$11,3,0))</f>
        <v/>
      </c>
      <c r="H24" s="32" t="str">
        <f t="shared" si="0"/>
        <v/>
      </c>
      <c r="I24" s="44" t="str">
        <f t="shared" si="1"/>
        <v/>
      </c>
    </row>
    <row r="25" spans="1:9" s="10" customFormat="1" ht="18" customHeight="1">
      <c r="A25" s="43">
        <v>10</v>
      </c>
      <c r="B25" s="51"/>
      <c r="C25" s="52"/>
      <c r="D25" s="53" t="str">
        <f>IF(B25="","",VLOOKUP(B25,商品リスト!$B$4:$D$11,2,0))</f>
        <v/>
      </c>
      <c r="E25" s="53"/>
      <c r="F25" s="24"/>
      <c r="G25" s="31" t="str">
        <f>IF(B25="","",VLOOKUP(B25,商品リスト!$B$4:$D$11,3,0))</f>
        <v/>
      </c>
      <c r="H25" s="32" t="str">
        <f t="shared" si="0"/>
        <v/>
      </c>
      <c r="I25" s="44" t="str">
        <f t="shared" si="1"/>
        <v/>
      </c>
    </row>
    <row r="26" spans="1:9" s="10" customFormat="1" ht="18" customHeight="1">
      <c r="A26" s="43">
        <v>11</v>
      </c>
      <c r="B26" s="51"/>
      <c r="C26" s="52"/>
      <c r="D26" s="53" t="str">
        <f>IF(B26="","",VLOOKUP(B26,商品リスト!$B$4:$D$11,2,0))</f>
        <v/>
      </c>
      <c r="E26" s="53"/>
      <c r="F26" s="24"/>
      <c r="G26" s="31" t="str">
        <f>IF(B26="","",VLOOKUP(B26,商品リスト!$B$4:$D$11,3,0))</f>
        <v/>
      </c>
      <c r="H26" s="32" t="str">
        <f t="shared" si="0"/>
        <v/>
      </c>
      <c r="I26" s="44" t="str">
        <f t="shared" si="1"/>
        <v/>
      </c>
    </row>
    <row r="27" spans="1:9" s="10" customFormat="1" ht="18" customHeight="1">
      <c r="A27" s="43">
        <v>12</v>
      </c>
      <c r="B27" s="51"/>
      <c r="C27" s="52"/>
      <c r="D27" s="53" t="str">
        <f>IF(B27="","",VLOOKUP(B27,商品リスト!$B$4:$D$11,2,0))</f>
        <v/>
      </c>
      <c r="E27" s="53"/>
      <c r="F27" s="24"/>
      <c r="G27" s="31" t="str">
        <f>IF(B27="","",VLOOKUP(B27,商品リスト!$B$4:$D$11,3,0))</f>
        <v/>
      </c>
      <c r="H27" s="32" t="str">
        <f t="shared" si="0"/>
        <v/>
      </c>
      <c r="I27" s="44" t="str">
        <f t="shared" si="1"/>
        <v/>
      </c>
    </row>
    <row r="28" spans="1:9" s="10" customFormat="1" ht="18" customHeight="1">
      <c r="A28" s="43">
        <v>13</v>
      </c>
      <c r="B28" s="51"/>
      <c r="C28" s="52"/>
      <c r="D28" s="53" t="str">
        <f>IF(B28="","",VLOOKUP(B28,商品リスト!$B$4:$D$11,2,0))</f>
        <v/>
      </c>
      <c r="E28" s="53"/>
      <c r="F28" s="24"/>
      <c r="G28" s="31" t="str">
        <f>IF(B28="","",VLOOKUP(B28,商品リスト!$B$4:$D$11,3,0))</f>
        <v/>
      </c>
      <c r="H28" s="32" t="str">
        <f t="shared" si="0"/>
        <v/>
      </c>
      <c r="I28" s="44" t="str">
        <f t="shared" si="1"/>
        <v/>
      </c>
    </row>
    <row r="29" spans="1:9" s="10" customFormat="1" ht="18" customHeight="1">
      <c r="A29" s="43">
        <v>14</v>
      </c>
      <c r="B29" s="51"/>
      <c r="C29" s="52"/>
      <c r="D29" s="53" t="str">
        <f>IF(B29="","",VLOOKUP(B29,商品リスト!$B$4:$D$11,2,0))</f>
        <v/>
      </c>
      <c r="E29" s="53"/>
      <c r="F29" s="24"/>
      <c r="G29" s="31" t="str">
        <f>IF(B29="","",VLOOKUP(B29,商品リスト!$B$4:$D$11,3,0))</f>
        <v/>
      </c>
      <c r="H29" s="32" t="str">
        <f t="shared" si="0"/>
        <v/>
      </c>
      <c r="I29" s="44" t="str">
        <f t="shared" si="1"/>
        <v/>
      </c>
    </row>
    <row r="30" spans="1:9" s="10" customFormat="1" ht="18" customHeight="1">
      <c r="A30" s="43">
        <v>15</v>
      </c>
      <c r="B30" s="51"/>
      <c r="C30" s="52"/>
      <c r="D30" s="53" t="str">
        <f>IF(B30="","",VLOOKUP(B30,商品リスト!$B$4:$D$11,2,0))</f>
        <v/>
      </c>
      <c r="E30" s="53"/>
      <c r="F30" s="24"/>
      <c r="G30" s="31" t="str">
        <f>IF(B30="","",VLOOKUP(B30,商品リスト!$B$4:$D$11,3,0))</f>
        <v/>
      </c>
      <c r="H30" s="32" t="str">
        <f t="shared" si="0"/>
        <v/>
      </c>
      <c r="I30" s="44" t="str">
        <f t="shared" si="1"/>
        <v/>
      </c>
    </row>
    <row r="31" spans="1:9" s="10" customFormat="1" ht="18" customHeight="1">
      <c r="A31" s="43">
        <v>16</v>
      </c>
      <c r="B31" s="51"/>
      <c r="C31" s="52"/>
      <c r="D31" s="53" t="str">
        <f>IF(B31="","",VLOOKUP(B31,商品リスト!$B$4:$D$11,2,0))</f>
        <v/>
      </c>
      <c r="E31" s="53"/>
      <c r="F31" s="24"/>
      <c r="G31" s="31" t="str">
        <f>IF(B31="","",VLOOKUP(B31,商品リスト!$B$4:$D$11,3,0))</f>
        <v/>
      </c>
      <c r="H31" s="32" t="str">
        <f t="shared" si="0"/>
        <v/>
      </c>
      <c r="I31" s="44" t="str">
        <f t="shared" si="1"/>
        <v/>
      </c>
    </row>
    <row r="32" spans="1:9" s="10" customFormat="1" ht="18" customHeight="1">
      <c r="A32" s="43">
        <v>17</v>
      </c>
      <c r="B32" s="51"/>
      <c r="C32" s="52"/>
      <c r="D32" s="53" t="str">
        <f>IF(B32="","",VLOOKUP(B32,商品リスト!$B$4:$D$11,2,0))</f>
        <v/>
      </c>
      <c r="E32" s="53"/>
      <c r="F32" s="24"/>
      <c r="G32" s="31" t="str">
        <f>IF(B32="","",VLOOKUP(B32,商品リスト!$B$4:$D$11,3,0))</f>
        <v/>
      </c>
      <c r="H32" s="32" t="str">
        <f t="shared" si="0"/>
        <v/>
      </c>
      <c r="I32" s="44" t="str">
        <f t="shared" si="1"/>
        <v/>
      </c>
    </row>
    <row r="33" spans="1:9" s="10" customFormat="1" ht="18" customHeight="1">
      <c r="A33" s="43">
        <v>18</v>
      </c>
      <c r="B33" s="51"/>
      <c r="C33" s="52"/>
      <c r="D33" s="53" t="str">
        <f>IF(B33="","",VLOOKUP(B33,商品リスト!$B$4:$D$11,2,0))</f>
        <v/>
      </c>
      <c r="E33" s="53"/>
      <c r="F33" s="24"/>
      <c r="G33" s="31" t="str">
        <f>IF(B33="","",VLOOKUP(B33,商品リスト!$B$4:$D$11,3,0))</f>
        <v/>
      </c>
      <c r="H33" s="32" t="str">
        <f t="shared" si="0"/>
        <v/>
      </c>
      <c r="I33" s="44" t="str">
        <f t="shared" si="1"/>
        <v/>
      </c>
    </row>
    <row r="34" spans="1:9" s="10" customFormat="1" ht="18" customHeight="1">
      <c r="A34" s="43">
        <v>19</v>
      </c>
      <c r="B34" s="54"/>
      <c r="C34" s="54"/>
      <c r="D34" s="53" t="str">
        <f>IF(B34="","",VLOOKUP(B34,商品リスト!$B$4:$D$11,2,0))</f>
        <v/>
      </c>
      <c r="E34" s="53"/>
      <c r="F34" s="24"/>
      <c r="G34" s="31" t="str">
        <f>IF(B34="","",VLOOKUP(B34,商品リスト!$B$4:$D$11,3,0))</f>
        <v/>
      </c>
      <c r="H34" s="32" t="str">
        <f t="shared" si="0"/>
        <v/>
      </c>
      <c r="I34" s="44" t="str">
        <f t="shared" si="1"/>
        <v/>
      </c>
    </row>
    <row r="35" spans="1:9" s="10" customFormat="1" ht="18" customHeight="1">
      <c r="A35" s="43">
        <v>20</v>
      </c>
      <c r="B35" s="54"/>
      <c r="C35" s="54"/>
      <c r="D35" s="53" t="str">
        <f>IF(B35="","",VLOOKUP(B35,商品リスト!$B$4:$D$11,2,0))</f>
        <v/>
      </c>
      <c r="E35" s="53"/>
      <c r="F35" s="24"/>
      <c r="G35" s="31" t="str">
        <f>IF(B35="","",VLOOKUP(B35,商品リスト!$B$4:$D$11,3,0))</f>
        <v/>
      </c>
      <c r="H35" s="32" t="str">
        <f t="shared" si="0"/>
        <v/>
      </c>
      <c r="I35" s="44" t="str">
        <f t="shared" si="1"/>
        <v/>
      </c>
    </row>
    <row r="36" spans="1:9" s="10" customFormat="1" ht="18" customHeight="1">
      <c r="A36" s="55" t="s">
        <v>12</v>
      </c>
      <c r="B36" s="56"/>
      <c r="C36" s="56"/>
      <c r="D36" s="56"/>
      <c r="E36" s="56"/>
      <c r="F36" s="56"/>
      <c r="G36" s="56"/>
      <c r="H36" s="57"/>
      <c r="I36" s="44">
        <f>IF(I16="","",SUM(I16:I35))</f>
        <v>1693370</v>
      </c>
    </row>
    <row r="37" spans="1:9" s="10" customFormat="1" ht="18" customHeight="1">
      <c r="A37" s="58" t="s">
        <v>7</v>
      </c>
      <c r="B37" s="59"/>
      <c r="C37" s="59"/>
      <c r="D37" s="59"/>
      <c r="E37" s="59"/>
      <c r="F37" s="59"/>
      <c r="G37" s="59"/>
      <c r="H37" s="59"/>
      <c r="I37" s="44">
        <f>IF(I36="","",INT(I36*0.1))</f>
        <v>169337</v>
      </c>
    </row>
    <row r="38" spans="1:9" s="10" customFormat="1" ht="18" customHeight="1" thickBot="1">
      <c r="A38" s="49" t="s">
        <v>13</v>
      </c>
      <c r="B38" s="50"/>
      <c r="C38" s="50"/>
      <c r="D38" s="50"/>
      <c r="E38" s="50"/>
      <c r="F38" s="50"/>
      <c r="G38" s="50"/>
      <c r="H38" s="50"/>
      <c r="I38" s="45">
        <f>IF(I36="","",I36+I37)</f>
        <v>1862707</v>
      </c>
    </row>
    <row r="39" spans="1:9" s="10" customFormat="1" ht="12">
      <c r="A39" s="3"/>
      <c r="B39" s="3"/>
      <c r="C39" s="3"/>
      <c r="D39" s="3"/>
      <c r="E39" s="3"/>
      <c r="F39" s="3"/>
      <c r="G39" s="3"/>
      <c r="H39" s="3"/>
      <c r="I39" s="14"/>
    </row>
    <row r="40" spans="1:9" s="10" customFormat="1" ht="12">
      <c r="A40" s="66"/>
      <c r="B40" s="12"/>
      <c r="C40" s="12"/>
      <c r="D40" s="12"/>
      <c r="E40" s="12"/>
      <c r="F40" s="12"/>
      <c r="G40" s="12"/>
      <c r="H40" s="12"/>
      <c r="I40" s="12"/>
    </row>
    <row r="41" spans="1:9" s="10" customFormat="1" ht="12">
      <c r="A41" s="66"/>
      <c r="B41" s="12"/>
      <c r="C41" s="12"/>
      <c r="D41" s="12"/>
      <c r="E41" s="12"/>
      <c r="F41" s="12"/>
      <c r="G41" s="12"/>
      <c r="H41" s="12"/>
      <c r="I41" s="12"/>
    </row>
    <row r="42" spans="1:9" s="10" customFormat="1" ht="12">
      <c r="A42" s="12"/>
      <c r="B42" s="12"/>
      <c r="C42" s="12"/>
      <c r="D42" s="12"/>
      <c r="E42" s="12"/>
      <c r="F42" s="12"/>
      <c r="G42" s="12"/>
      <c r="H42" s="12"/>
      <c r="I42" s="12"/>
    </row>
    <row r="43" spans="1:9">
      <c r="A43" s="15"/>
      <c r="B43" s="15"/>
      <c r="C43" s="15"/>
      <c r="D43" s="15"/>
      <c r="E43" s="15"/>
      <c r="F43" s="15"/>
      <c r="G43" s="15"/>
      <c r="H43" s="15"/>
    </row>
    <row r="44" spans="1:9">
      <c r="A44" s="15"/>
      <c r="B44" s="15"/>
      <c r="C44" s="15"/>
      <c r="D44" s="15"/>
      <c r="E44" s="15"/>
      <c r="F44" s="15"/>
      <c r="G44" s="15"/>
      <c r="H44" s="15"/>
    </row>
    <row r="45" spans="1:9">
      <c r="A45" s="15"/>
      <c r="B45" s="15"/>
      <c r="C45" s="15"/>
      <c r="D45" s="15"/>
      <c r="E45" s="15"/>
      <c r="F45" s="15"/>
      <c r="G45" s="15"/>
      <c r="H45" s="15"/>
    </row>
    <row r="46" spans="1:9">
      <c r="A46" s="15"/>
      <c r="B46" s="15"/>
      <c r="C46" s="15"/>
      <c r="D46" s="15"/>
      <c r="E46" s="15"/>
      <c r="F46" s="15"/>
      <c r="G46" s="15"/>
      <c r="H46" s="15"/>
    </row>
    <row r="47" spans="1:9">
      <c r="A47" s="15"/>
      <c r="B47" s="15"/>
      <c r="C47" s="15"/>
      <c r="D47" s="15"/>
      <c r="E47" s="15"/>
      <c r="F47" s="15"/>
      <c r="G47" s="15"/>
      <c r="H47" s="15"/>
    </row>
    <row r="48" spans="1:9">
      <c r="A48" s="15"/>
      <c r="B48" s="15"/>
      <c r="C48" s="15"/>
      <c r="D48" s="15"/>
      <c r="E48" s="15"/>
      <c r="F48" s="15"/>
      <c r="G48" s="15"/>
      <c r="H48" s="15"/>
    </row>
    <row r="49" spans="1:8">
      <c r="A49" s="15"/>
      <c r="B49" s="15"/>
      <c r="C49" s="15"/>
      <c r="D49" s="15"/>
      <c r="E49" s="15"/>
      <c r="F49" s="15"/>
      <c r="G49" s="15"/>
      <c r="H49" s="15"/>
    </row>
    <row r="50" spans="1:8">
      <c r="A50" s="15"/>
      <c r="B50" s="15"/>
      <c r="C50" s="15"/>
      <c r="D50" s="15"/>
      <c r="E50" s="15"/>
      <c r="F50" s="15"/>
      <c r="G50" s="15"/>
      <c r="H50" s="15"/>
    </row>
    <row r="51" spans="1:8">
      <c r="A51" s="15"/>
      <c r="B51" s="15"/>
      <c r="C51" s="15"/>
      <c r="D51" s="15"/>
      <c r="E51" s="15"/>
      <c r="F51" s="15"/>
      <c r="G51" s="15"/>
      <c r="H51" s="15"/>
    </row>
    <row r="52" spans="1:8">
      <c r="A52" s="15"/>
      <c r="B52" s="15"/>
      <c r="C52" s="15"/>
      <c r="D52" s="15"/>
      <c r="E52" s="15"/>
      <c r="F52" s="15"/>
      <c r="G52" s="15"/>
      <c r="H52" s="15"/>
    </row>
    <row r="53" spans="1:8">
      <c r="A53" s="15"/>
      <c r="B53" s="15"/>
      <c r="C53" s="15"/>
      <c r="D53" s="15"/>
      <c r="E53" s="15"/>
      <c r="F53" s="15"/>
      <c r="G53" s="15"/>
      <c r="H53" s="15"/>
    </row>
    <row r="54" spans="1:8">
      <c r="A54" s="15"/>
      <c r="B54" s="15"/>
      <c r="C54" s="15"/>
      <c r="D54" s="15"/>
      <c r="E54" s="15"/>
      <c r="F54" s="15"/>
      <c r="G54" s="15"/>
      <c r="H54" s="15"/>
    </row>
    <row r="55" spans="1:8">
      <c r="A55" s="15"/>
      <c r="B55" s="15"/>
      <c r="C55" s="15"/>
      <c r="D55" s="15"/>
      <c r="E55" s="15"/>
      <c r="F55" s="15"/>
      <c r="G55" s="15"/>
      <c r="H55" s="15"/>
    </row>
    <row r="56" spans="1:8">
      <c r="A56" s="15"/>
      <c r="B56" s="15"/>
      <c r="C56" s="15"/>
      <c r="D56" s="15"/>
      <c r="E56" s="15"/>
      <c r="F56" s="15"/>
      <c r="G56" s="15"/>
      <c r="H56" s="15"/>
    </row>
    <row r="57" spans="1:8">
      <c r="A57" s="15"/>
      <c r="B57" s="15"/>
      <c r="C57" s="15"/>
      <c r="D57" s="15"/>
      <c r="E57" s="15"/>
      <c r="F57" s="15"/>
      <c r="G57" s="15"/>
      <c r="H57" s="15"/>
    </row>
    <row r="58" spans="1:8">
      <c r="A58" s="15"/>
      <c r="B58" s="15"/>
      <c r="C58" s="15"/>
      <c r="D58" s="15"/>
      <c r="E58" s="15"/>
      <c r="F58" s="15"/>
      <c r="G58" s="15"/>
      <c r="H58" s="15"/>
    </row>
    <row r="59" spans="1:8">
      <c r="A59" s="15"/>
      <c r="B59" s="15"/>
      <c r="C59" s="15"/>
      <c r="D59" s="15"/>
      <c r="E59" s="15"/>
      <c r="F59" s="15"/>
      <c r="G59" s="15"/>
      <c r="H59" s="15"/>
    </row>
    <row r="60" spans="1:8">
      <c r="A60" s="15"/>
      <c r="B60" s="15"/>
      <c r="C60" s="15"/>
      <c r="D60" s="15"/>
      <c r="E60" s="15"/>
      <c r="F60" s="15"/>
      <c r="G60" s="15"/>
      <c r="H60" s="15"/>
    </row>
    <row r="61" spans="1:8">
      <c r="A61" s="15"/>
      <c r="B61" s="15"/>
      <c r="C61" s="15"/>
      <c r="D61" s="15"/>
      <c r="E61" s="15"/>
      <c r="F61" s="15"/>
      <c r="G61" s="15"/>
      <c r="H61" s="15"/>
    </row>
    <row r="62" spans="1:8">
      <c r="A62" s="15"/>
      <c r="B62" s="15"/>
      <c r="C62" s="15"/>
      <c r="D62" s="15"/>
      <c r="E62" s="15"/>
      <c r="F62" s="15"/>
      <c r="G62" s="15"/>
      <c r="H62" s="15"/>
    </row>
    <row r="63" spans="1:8">
      <c r="A63" s="15"/>
      <c r="B63" s="15"/>
      <c r="C63" s="15"/>
      <c r="D63" s="15"/>
      <c r="E63" s="15"/>
      <c r="F63" s="15"/>
      <c r="G63" s="15"/>
      <c r="H63" s="15"/>
    </row>
    <row r="64" spans="1:8">
      <c r="A64" s="15"/>
      <c r="B64" s="15"/>
      <c r="C64" s="15"/>
      <c r="D64" s="15"/>
      <c r="E64" s="15"/>
      <c r="F64" s="15"/>
      <c r="G64" s="15"/>
      <c r="H64" s="15"/>
    </row>
    <row r="65" spans="1:8">
      <c r="A65" s="15"/>
      <c r="B65" s="15"/>
      <c r="C65" s="15"/>
      <c r="D65" s="15"/>
      <c r="E65" s="15"/>
      <c r="F65" s="15"/>
      <c r="G65" s="15"/>
      <c r="H65" s="15"/>
    </row>
    <row r="66" spans="1:8">
      <c r="A66" s="15"/>
      <c r="B66" s="15"/>
      <c r="C66" s="15"/>
      <c r="D66" s="15"/>
      <c r="E66" s="15"/>
      <c r="F66" s="15"/>
      <c r="G66" s="15"/>
      <c r="H66" s="15"/>
    </row>
    <row r="67" spans="1:8">
      <c r="A67" s="15"/>
      <c r="B67" s="15"/>
      <c r="C67" s="15"/>
      <c r="D67" s="15"/>
      <c r="E67" s="15"/>
      <c r="F67" s="15"/>
      <c r="G67" s="15"/>
      <c r="H67" s="15"/>
    </row>
    <row r="68" spans="1:8">
      <c r="A68" s="15"/>
      <c r="B68" s="15"/>
      <c r="C68" s="15"/>
      <c r="D68" s="15"/>
      <c r="E68" s="15"/>
      <c r="F68" s="15"/>
      <c r="G68" s="15"/>
      <c r="H68" s="15"/>
    </row>
    <row r="69" spans="1:8">
      <c r="A69" s="15"/>
      <c r="B69" s="15"/>
      <c r="C69" s="15"/>
      <c r="D69" s="15"/>
      <c r="E69" s="15"/>
      <c r="F69" s="15"/>
      <c r="G69" s="15"/>
      <c r="H69" s="15"/>
    </row>
    <row r="70" spans="1:8">
      <c r="A70" s="15"/>
      <c r="B70" s="15"/>
      <c r="C70" s="15"/>
      <c r="D70" s="15"/>
      <c r="E70" s="15"/>
      <c r="F70" s="15"/>
      <c r="G70" s="15"/>
      <c r="H70" s="15"/>
    </row>
    <row r="71" spans="1:8">
      <c r="A71" s="15"/>
      <c r="B71" s="15"/>
      <c r="C71" s="15"/>
      <c r="D71" s="15"/>
      <c r="E71" s="15"/>
      <c r="F71" s="15"/>
      <c r="G71" s="15"/>
      <c r="H71" s="15"/>
    </row>
    <row r="72" spans="1:8">
      <c r="A72" s="15"/>
      <c r="B72" s="15"/>
      <c r="C72" s="15"/>
      <c r="D72" s="15"/>
      <c r="E72" s="15"/>
      <c r="F72" s="15"/>
      <c r="G72" s="15"/>
      <c r="H72" s="15"/>
    </row>
    <row r="73" spans="1:8">
      <c r="A73" s="15"/>
      <c r="B73" s="15"/>
      <c r="C73" s="15"/>
      <c r="D73" s="15"/>
      <c r="E73" s="15"/>
      <c r="F73" s="15"/>
      <c r="G73" s="15"/>
      <c r="H73" s="15"/>
    </row>
    <row r="74" spans="1:8">
      <c r="A74" s="15"/>
      <c r="B74" s="15"/>
      <c r="C74" s="15"/>
      <c r="D74" s="15"/>
      <c r="E74" s="15"/>
      <c r="F74" s="15"/>
      <c r="G74" s="15"/>
      <c r="H74" s="15"/>
    </row>
    <row r="75" spans="1:8">
      <c r="A75" s="15"/>
      <c r="B75" s="15"/>
      <c r="C75" s="15"/>
      <c r="D75" s="15"/>
      <c r="E75" s="15"/>
      <c r="F75" s="15"/>
      <c r="G75" s="15"/>
      <c r="H75" s="15"/>
    </row>
    <row r="76" spans="1:8">
      <c r="A76" s="15"/>
      <c r="B76" s="15"/>
      <c r="C76" s="15"/>
      <c r="D76" s="15"/>
      <c r="E76" s="15"/>
      <c r="F76" s="15"/>
      <c r="G76" s="15"/>
      <c r="H76" s="15"/>
    </row>
    <row r="77" spans="1:8">
      <c r="A77" s="15"/>
      <c r="B77" s="15"/>
      <c r="C77" s="15"/>
      <c r="D77" s="15"/>
      <c r="E77" s="15"/>
      <c r="F77" s="15"/>
      <c r="G77" s="15"/>
      <c r="H77" s="15"/>
    </row>
    <row r="78" spans="1:8">
      <c r="A78" s="15"/>
      <c r="B78" s="15"/>
      <c r="C78" s="15"/>
      <c r="D78" s="15"/>
      <c r="E78" s="15"/>
      <c r="F78" s="15"/>
      <c r="G78" s="15"/>
      <c r="H78" s="15"/>
    </row>
    <row r="79" spans="1:8">
      <c r="A79" s="15"/>
      <c r="B79" s="15"/>
      <c r="C79" s="15"/>
      <c r="D79" s="15"/>
      <c r="E79" s="15"/>
      <c r="F79" s="15"/>
      <c r="G79" s="15"/>
      <c r="H79" s="15"/>
    </row>
    <row r="80" spans="1:8">
      <c r="A80" s="15"/>
      <c r="B80" s="15"/>
      <c r="C80" s="15"/>
      <c r="D80" s="15"/>
      <c r="E80" s="15"/>
      <c r="F80" s="15"/>
      <c r="G80" s="15"/>
      <c r="H80" s="15"/>
    </row>
    <row r="81" spans="1:8">
      <c r="A81" s="15"/>
      <c r="B81" s="15"/>
      <c r="C81" s="15"/>
      <c r="D81" s="15"/>
      <c r="E81" s="15"/>
      <c r="F81" s="15"/>
      <c r="G81" s="15"/>
      <c r="H81" s="15"/>
    </row>
    <row r="82" spans="1:8">
      <c r="A82" s="15"/>
      <c r="B82" s="15"/>
      <c r="C82" s="15"/>
      <c r="D82" s="15"/>
      <c r="E82" s="15"/>
      <c r="F82" s="15"/>
      <c r="G82" s="15"/>
      <c r="H82" s="15"/>
    </row>
    <row r="83" spans="1:8">
      <c r="A83" s="15"/>
      <c r="B83" s="15"/>
      <c r="C83" s="15"/>
      <c r="D83" s="15"/>
      <c r="E83" s="15"/>
      <c r="F83" s="15"/>
      <c r="G83" s="15"/>
      <c r="H83" s="15"/>
    </row>
    <row r="84" spans="1:8">
      <c r="A84" s="15"/>
      <c r="B84" s="15"/>
      <c r="C84" s="15"/>
      <c r="D84" s="15"/>
      <c r="E84" s="15"/>
      <c r="F84" s="15"/>
      <c r="G84" s="15"/>
      <c r="H84" s="15"/>
    </row>
    <row r="85" spans="1:8">
      <c r="A85" s="15"/>
      <c r="B85" s="15"/>
      <c r="C85" s="15"/>
      <c r="D85" s="15"/>
      <c r="E85" s="15"/>
      <c r="F85" s="15"/>
      <c r="G85" s="15"/>
      <c r="H85" s="15"/>
    </row>
    <row r="86" spans="1:8">
      <c r="A86" s="15"/>
      <c r="B86" s="15"/>
      <c r="C86" s="15"/>
      <c r="D86" s="15"/>
      <c r="E86" s="15"/>
      <c r="F86" s="15"/>
      <c r="G86" s="15"/>
      <c r="H86" s="15"/>
    </row>
    <row r="87" spans="1:8">
      <c r="A87" s="15"/>
      <c r="B87" s="15"/>
      <c r="C87" s="15"/>
      <c r="D87" s="15"/>
      <c r="E87" s="15"/>
      <c r="F87" s="15"/>
      <c r="G87" s="15"/>
      <c r="H87" s="15"/>
    </row>
    <row r="88" spans="1:8">
      <c r="A88" s="15"/>
      <c r="B88" s="15"/>
      <c r="C88" s="15"/>
      <c r="D88" s="15"/>
      <c r="E88" s="15"/>
      <c r="F88" s="15"/>
      <c r="G88" s="15"/>
      <c r="H88" s="15"/>
    </row>
    <row r="89" spans="1:8">
      <c r="A89" s="15"/>
      <c r="B89" s="15"/>
      <c r="C89" s="15"/>
      <c r="D89" s="15"/>
      <c r="E89" s="15"/>
      <c r="F89" s="15"/>
      <c r="G89" s="15"/>
      <c r="H89" s="15"/>
    </row>
    <row r="90" spans="1:8">
      <c r="A90" s="15"/>
      <c r="B90" s="15"/>
      <c r="C90" s="15"/>
      <c r="D90" s="15"/>
      <c r="E90" s="15"/>
      <c r="F90" s="15"/>
      <c r="G90" s="15"/>
      <c r="H90" s="15"/>
    </row>
    <row r="91" spans="1:8">
      <c r="A91" s="15"/>
      <c r="B91" s="15"/>
      <c r="C91" s="15"/>
      <c r="D91" s="15"/>
      <c r="E91" s="15"/>
      <c r="F91" s="15"/>
      <c r="G91" s="15"/>
      <c r="H91" s="15"/>
    </row>
    <row r="92" spans="1:8">
      <c r="A92" s="15"/>
      <c r="B92" s="15"/>
      <c r="C92" s="15"/>
      <c r="D92" s="15"/>
      <c r="E92" s="15"/>
      <c r="F92" s="15"/>
      <c r="G92" s="15"/>
      <c r="H92" s="15"/>
    </row>
    <row r="93" spans="1:8">
      <c r="A93" s="15"/>
      <c r="B93" s="15"/>
      <c r="C93" s="15"/>
      <c r="D93" s="15"/>
      <c r="E93" s="15"/>
      <c r="F93" s="15"/>
      <c r="G93" s="15"/>
      <c r="H93" s="15"/>
    </row>
    <row r="94" spans="1:8">
      <c r="A94" s="15"/>
      <c r="B94" s="15"/>
      <c r="C94" s="15"/>
      <c r="D94" s="15"/>
      <c r="E94" s="15"/>
      <c r="F94" s="15"/>
      <c r="G94" s="15"/>
      <c r="H94" s="15"/>
    </row>
    <row r="95" spans="1:8">
      <c r="A95" s="15"/>
      <c r="B95" s="15"/>
      <c r="C95" s="15"/>
      <c r="D95" s="15"/>
      <c r="E95" s="15"/>
      <c r="F95" s="15"/>
      <c r="G95" s="15"/>
      <c r="H95" s="15"/>
    </row>
    <row r="96" spans="1:8">
      <c r="A96" s="15"/>
      <c r="B96" s="15"/>
      <c r="C96" s="15"/>
      <c r="D96" s="15"/>
      <c r="E96" s="15"/>
      <c r="F96" s="15"/>
      <c r="G96" s="15"/>
      <c r="H96" s="15"/>
    </row>
    <row r="97" spans="1:8">
      <c r="A97" s="15"/>
      <c r="B97" s="15"/>
      <c r="C97" s="15"/>
      <c r="D97" s="15"/>
      <c r="E97" s="15"/>
      <c r="F97" s="15"/>
      <c r="G97" s="15"/>
      <c r="H97" s="15"/>
    </row>
    <row r="98" spans="1:8">
      <c r="A98" s="15"/>
      <c r="B98" s="15"/>
      <c r="C98" s="15"/>
      <c r="D98" s="15"/>
      <c r="E98" s="15"/>
      <c r="F98" s="15"/>
      <c r="G98" s="15"/>
      <c r="H98" s="15"/>
    </row>
    <row r="99" spans="1:8">
      <c r="A99" s="15"/>
      <c r="B99" s="15"/>
      <c r="C99" s="15"/>
      <c r="D99" s="15"/>
      <c r="E99" s="15"/>
      <c r="F99" s="15"/>
      <c r="G99" s="15"/>
      <c r="H99" s="15"/>
    </row>
    <row r="100" spans="1:8">
      <c r="A100" s="15"/>
      <c r="B100" s="15"/>
      <c r="C100" s="15"/>
      <c r="D100" s="15"/>
      <c r="E100" s="15"/>
      <c r="F100" s="15"/>
      <c r="G100" s="15"/>
      <c r="H100" s="15"/>
    </row>
    <row r="101" spans="1:8">
      <c r="A101" s="15"/>
      <c r="B101" s="15"/>
      <c r="C101" s="15"/>
      <c r="D101" s="15"/>
      <c r="E101" s="15"/>
      <c r="F101" s="15"/>
      <c r="G101" s="15"/>
      <c r="H101" s="15"/>
    </row>
    <row r="102" spans="1:8">
      <c r="A102" s="15"/>
      <c r="B102" s="15"/>
      <c r="C102" s="15"/>
      <c r="D102" s="15"/>
      <c r="E102" s="15"/>
      <c r="F102" s="15"/>
      <c r="G102" s="15"/>
      <c r="H102" s="15"/>
    </row>
    <row r="103" spans="1:8">
      <c r="A103" s="15"/>
      <c r="B103" s="15"/>
      <c r="C103" s="15"/>
      <c r="D103" s="15"/>
      <c r="E103" s="15"/>
      <c r="F103" s="15"/>
      <c r="G103" s="15"/>
      <c r="H103" s="15"/>
    </row>
    <row r="104" spans="1:8">
      <c r="A104" s="15"/>
      <c r="B104" s="15"/>
      <c r="C104" s="15"/>
      <c r="D104" s="15"/>
      <c r="E104" s="15"/>
      <c r="F104" s="15"/>
      <c r="G104" s="15"/>
      <c r="H104" s="15"/>
    </row>
    <row r="105" spans="1:8">
      <c r="A105" s="15"/>
      <c r="B105" s="15"/>
      <c r="C105" s="15"/>
      <c r="D105" s="15"/>
      <c r="E105" s="15"/>
      <c r="F105" s="15"/>
      <c r="G105" s="15"/>
      <c r="H105" s="15"/>
    </row>
    <row r="106" spans="1:8">
      <c r="A106" s="15"/>
      <c r="B106" s="15"/>
      <c r="C106" s="15"/>
      <c r="D106" s="15"/>
      <c r="E106" s="15"/>
      <c r="F106" s="15"/>
      <c r="G106" s="15"/>
      <c r="H106" s="15"/>
    </row>
    <row r="107" spans="1:8">
      <c r="A107" s="15"/>
      <c r="B107" s="15"/>
      <c r="C107" s="15"/>
      <c r="D107" s="15"/>
      <c r="E107" s="15"/>
      <c r="F107" s="15"/>
      <c r="G107" s="15"/>
      <c r="H107" s="15"/>
    </row>
    <row r="108" spans="1:8">
      <c r="A108" s="15"/>
      <c r="B108" s="15"/>
      <c r="C108" s="15"/>
      <c r="D108" s="15"/>
      <c r="E108" s="15"/>
      <c r="F108" s="15"/>
      <c r="G108" s="15"/>
      <c r="H108" s="15"/>
    </row>
    <row r="109" spans="1:8">
      <c r="A109" s="15"/>
      <c r="B109" s="15"/>
      <c r="C109" s="15"/>
      <c r="D109" s="15"/>
      <c r="E109" s="15"/>
      <c r="F109" s="15"/>
      <c r="G109" s="15"/>
      <c r="H109" s="15"/>
    </row>
    <row r="110" spans="1:8">
      <c r="A110" s="15"/>
      <c r="B110" s="15"/>
      <c r="C110" s="15"/>
      <c r="D110" s="15"/>
      <c r="E110" s="15"/>
      <c r="F110" s="15"/>
      <c r="G110" s="15"/>
      <c r="H110" s="15"/>
    </row>
    <row r="111" spans="1:8">
      <c r="A111" s="15"/>
      <c r="B111" s="15"/>
      <c r="C111" s="15"/>
      <c r="D111" s="15"/>
      <c r="E111" s="15"/>
      <c r="F111" s="15"/>
      <c r="G111" s="15"/>
      <c r="H111" s="15"/>
    </row>
    <row r="112" spans="1:8">
      <c r="A112" s="15"/>
      <c r="B112" s="15"/>
      <c r="C112" s="15"/>
      <c r="D112" s="15"/>
      <c r="E112" s="15"/>
      <c r="F112" s="15"/>
      <c r="G112" s="15"/>
      <c r="H112" s="15"/>
    </row>
    <row r="113" spans="1:8">
      <c r="A113" s="15"/>
      <c r="B113" s="15"/>
      <c r="C113" s="15"/>
      <c r="D113" s="15"/>
      <c r="E113" s="15"/>
      <c r="F113" s="15"/>
      <c r="G113" s="15"/>
      <c r="H113" s="15"/>
    </row>
    <row r="114" spans="1:8">
      <c r="A114" s="15"/>
      <c r="B114" s="15"/>
      <c r="C114" s="15"/>
      <c r="D114" s="15"/>
      <c r="E114" s="15"/>
      <c r="F114" s="15"/>
      <c r="G114" s="15"/>
      <c r="H114" s="15"/>
    </row>
    <row r="115" spans="1:8">
      <c r="A115" s="15"/>
      <c r="B115" s="15"/>
      <c r="C115" s="15"/>
      <c r="D115" s="15"/>
      <c r="E115" s="15"/>
      <c r="F115" s="15"/>
      <c r="G115" s="15"/>
      <c r="H115" s="15"/>
    </row>
    <row r="116" spans="1:8">
      <c r="A116" s="15"/>
      <c r="B116" s="15"/>
      <c r="C116" s="15"/>
      <c r="D116" s="15"/>
      <c r="E116" s="15"/>
      <c r="F116" s="15"/>
      <c r="G116" s="15"/>
      <c r="H116" s="15"/>
    </row>
    <row r="117" spans="1:8">
      <c r="A117" s="15"/>
      <c r="B117" s="15"/>
      <c r="C117" s="15"/>
      <c r="D117" s="15"/>
      <c r="E117" s="15"/>
      <c r="F117" s="15"/>
      <c r="G117" s="15"/>
      <c r="H117" s="15"/>
    </row>
    <row r="118" spans="1:8">
      <c r="A118" s="15"/>
      <c r="B118" s="15"/>
      <c r="C118" s="15"/>
      <c r="D118" s="15"/>
      <c r="E118" s="15"/>
      <c r="F118" s="15"/>
      <c r="G118" s="15"/>
      <c r="H118" s="15"/>
    </row>
    <row r="119" spans="1:8">
      <c r="A119" s="15"/>
      <c r="B119" s="15"/>
      <c r="C119" s="15"/>
      <c r="D119" s="15"/>
      <c r="E119" s="15"/>
      <c r="F119" s="15"/>
      <c r="G119" s="15"/>
      <c r="H119" s="15"/>
    </row>
    <row r="120" spans="1:8">
      <c r="A120" s="15"/>
      <c r="B120" s="15"/>
      <c r="C120" s="15"/>
      <c r="D120" s="15"/>
      <c r="E120" s="15"/>
      <c r="F120" s="15"/>
      <c r="G120" s="15"/>
      <c r="H120" s="15"/>
    </row>
    <row r="121" spans="1:8">
      <c r="A121" s="15"/>
      <c r="B121" s="15"/>
      <c r="C121" s="15"/>
      <c r="D121" s="15"/>
      <c r="E121" s="15"/>
      <c r="F121" s="15"/>
      <c r="G121" s="15"/>
      <c r="H121" s="15"/>
    </row>
    <row r="122" spans="1:8">
      <c r="A122" s="15"/>
      <c r="B122" s="15"/>
      <c r="C122" s="15"/>
      <c r="D122" s="15"/>
      <c r="E122" s="15"/>
      <c r="F122" s="15"/>
      <c r="G122" s="15"/>
      <c r="H122" s="15"/>
    </row>
    <row r="123" spans="1:8">
      <c r="A123" s="15"/>
      <c r="B123" s="15"/>
      <c r="C123" s="15"/>
      <c r="D123" s="15"/>
      <c r="E123" s="15"/>
      <c r="F123" s="15"/>
      <c r="G123" s="15"/>
      <c r="H123" s="15"/>
    </row>
    <row r="124" spans="1:8">
      <c r="A124" s="15"/>
      <c r="B124" s="15"/>
      <c r="C124" s="15"/>
      <c r="D124" s="15"/>
      <c r="E124" s="15"/>
      <c r="F124" s="15"/>
      <c r="G124" s="15"/>
      <c r="H124" s="15"/>
    </row>
    <row r="125" spans="1:8">
      <c r="A125" s="15"/>
      <c r="B125" s="15"/>
      <c r="C125" s="15"/>
      <c r="D125" s="15"/>
      <c r="E125" s="15"/>
      <c r="F125" s="15"/>
      <c r="G125" s="15"/>
      <c r="H125" s="15"/>
    </row>
    <row r="126" spans="1:8">
      <c r="A126" s="15"/>
      <c r="B126" s="15"/>
      <c r="C126" s="15"/>
      <c r="D126" s="15"/>
      <c r="E126" s="15"/>
      <c r="F126" s="15"/>
      <c r="G126" s="15"/>
      <c r="H126" s="15"/>
    </row>
    <row r="127" spans="1:8">
      <c r="A127" s="15"/>
      <c r="B127" s="15"/>
      <c r="C127" s="15"/>
      <c r="D127" s="15"/>
      <c r="E127" s="15"/>
      <c r="F127" s="15"/>
      <c r="G127" s="15"/>
      <c r="H127" s="15"/>
    </row>
    <row r="128" spans="1:8">
      <c r="A128" s="15"/>
      <c r="B128" s="15"/>
      <c r="C128" s="15"/>
      <c r="D128" s="15"/>
      <c r="E128" s="15"/>
      <c r="F128" s="15"/>
      <c r="G128" s="15"/>
      <c r="H128" s="15"/>
    </row>
    <row r="129" spans="1:8">
      <c r="A129" s="15"/>
      <c r="B129" s="15"/>
      <c r="C129" s="15"/>
      <c r="D129" s="15"/>
      <c r="E129" s="15"/>
      <c r="F129" s="15"/>
      <c r="G129" s="15"/>
      <c r="H129" s="15"/>
    </row>
    <row r="130" spans="1:8">
      <c r="A130" s="15"/>
      <c r="B130" s="15"/>
      <c r="C130" s="15"/>
      <c r="D130" s="15"/>
      <c r="E130" s="15"/>
      <c r="F130" s="15"/>
      <c r="G130" s="15"/>
      <c r="H130" s="15"/>
    </row>
    <row r="131" spans="1:8">
      <c r="A131" s="15"/>
      <c r="B131" s="15"/>
      <c r="C131" s="15"/>
      <c r="D131" s="15"/>
      <c r="E131" s="15"/>
      <c r="F131" s="15"/>
      <c r="G131" s="15"/>
      <c r="H131" s="15"/>
    </row>
    <row r="132" spans="1:8">
      <c r="A132" s="15"/>
      <c r="B132" s="15"/>
      <c r="C132" s="15"/>
      <c r="D132" s="15"/>
      <c r="E132" s="15"/>
      <c r="F132" s="15"/>
      <c r="G132" s="15"/>
      <c r="H132" s="15"/>
    </row>
    <row r="133" spans="1:8">
      <c r="A133" s="15"/>
      <c r="B133" s="15"/>
      <c r="C133" s="15"/>
      <c r="D133" s="15"/>
      <c r="E133" s="15"/>
      <c r="F133" s="15"/>
      <c r="G133" s="15"/>
      <c r="H133" s="15"/>
    </row>
  </sheetData>
  <mergeCells count="50">
    <mergeCell ref="A1:I1"/>
    <mergeCell ref="F10:G10"/>
    <mergeCell ref="B17:C17"/>
    <mergeCell ref="D17:E17"/>
    <mergeCell ref="G7:I7"/>
    <mergeCell ref="B18:C18"/>
    <mergeCell ref="D18:E18"/>
    <mergeCell ref="C10:D10"/>
    <mergeCell ref="C12:D12"/>
    <mergeCell ref="B15:C15"/>
    <mergeCell ref="D15:E15"/>
    <mergeCell ref="B16:C16"/>
    <mergeCell ref="D16:E16"/>
    <mergeCell ref="B24:C24"/>
    <mergeCell ref="D24:E24"/>
    <mergeCell ref="B25:C25"/>
    <mergeCell ref="D25:E25"/>
    <mergeCell ref="D29:E29"/>
    <mergeCell ref="B26:C26"/>
    <mergeCell ref="A36:H36"/>
    <mergeCell ref="A37:H37"/>
    <mergeCell ref="B27:C27"/>
    <mergeCell ref="D27:E27"/>
    <mergeCell ref="B28:C28"/>
    <mergeCell ref="D28:E28"/>
    <mergeCell ref="D34:E34"/>
    <mergeCell ref="D35:E35"/>
    <mergeCell ref="B30:C30"/>
    <mergeCell ref="D30:E30"/>
    <mergeCell ref="B33:C33"/>
    <mergeCell ref="B34:C34"/>
    <mergeCell ref="D31:E31"/>
    <mergeCell ref="B32:C32"/>
    <mergeCell ref="D32:E32"/>
    <mergeCell ref="A38:H38"/>
    <mergeCell ref="B19:C19"/>
    <mergeCell ref="B20:C20"/>
    <mergeCell ref="B21:C21"/>
    <mergeCell ref="B22:C22"/>
    <mergeCell ref="D19:E19"/>
    <mergeCell ref="D22:E22"/>
    <mergeCell ref="B23:C23"/>
    <mergeCell ref="D23:E23"/>
    <mergeCell ref="D26:E26"/>
    <mergeCell ref="B29:C29"/>
    <mergeCell ref="D33:E33"/>
    <mergeCell ref="B31:C31"/>
    <mergeCell ref="D21:E21"/>
    <mergeCell ref="D20:E20"/>
    <mergeCell ref="B35:C35"/>
  </mergeCells>
  <phoneticPr fontId="2"/>
  <printOptions horizontalCentered="1"/>
  <pageMargins left="0.78740157480314965" right="0.78740157480314965" top="1.1811023622047245" bottom="0.78740157480314965" header="0.51181102362204722" footer="0.51181102362204722"/>
  <pageSetup paperSize="9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B2:F11"/>
  <sheetViews>
    <sheetView zoomScaleNormal="100" workbookViewId="0"/>
  </sheetViews>
  <sheetFormatPr defaultRowHeight="13.2"/>
  <cols>
    <col min="2" max="2" width="13.77734375" bestFit="1" customWidth="1"/>
    <col min="3" max="3" width="20.33203125" bestFit="1" customWidth="1"/>
  </cols>
  <sheetData>
    <row r="2" spans="2:6">
      <c r="B2" t="s">
        <v>18</v>
      </c>
    </row>
    <row r="3" spans="2:6">
      <c r="B3" s="25" t="s">
        <v>19</v>
      </c>
      <c r="C3" s="25" t="s">
        <v>20</v>
      </c>
      <c r="D3" s="25" t="s">
        <v>21</v>
      </c>
    </row>
    <row r="4" spans="2:6">
      <c r="B4" s="26">
        <v>1040</v>
      </c>
      <c r="C4" s="26" t="s">
        <v>22</v>
      </c>
      <c r="D4" s="27">
        <v>35000</v>
      </c>
    </row>
    <row r="5" spans="2:6">
      <c r="B5" s="26">
        <v>1050</v>
      </c>
      <c r="C5" s="26" t="s">
        <v>23</v>
      </c>
      <c r="D5" s="27">
        <v>40000</v>
      </c>
    </row>
    <row r="6" spans="2:6">
      <c r="B6" s="26">
        <v>1220</v>
      </c>
      <c r="C6" s="26" t="s">
        <v>24</v>
      </c>
      <c r="D6" s="27">
        <v>12000</v>
      </c>
    </row>
    <row r="7" spans="2:6">
      <c r="B7" s="26">
        <v>1225</v>
      </c>
      <c r="C7" s="26" t="s">
        <v>25</v>
      </c>
      <c r="D7" s="27">
        <v>14000</v>
      </c>
    </row>
    <row r="8" spans="2:6">
      <c r="B8" s="26">
        <v>1623</v>
      </c>
      <c r="C8" s="26" t="s">
        <v>26</v>
      </c>
      <c r="D8" s="27">
        <v>12500</v>
      </c>
      <c r="F8" s="20"/>
    </row>
    <row r="9" spans="2:6">
      <c r="B9" s="26">
        <v>1624</v>
      </c>
      <c r="C9" s="26" t="s">
        <v>27</v>
      </c>
      <c r="D9" s="27">
        <v>9250</v>
      </c>
    </row>
    <row r="10" spans="2:6">
      <c r="B10" s="26">
        <v>1877</v>
      </c>
      <c r="C10" s="26" t="s">
        <v>28</v>
      </c>
      <c r="D10" s="27">
        <v>163000</v>
      </c>
    </row>
    <row r="11" spans="2:6">
      <c r="B11" s="26">
        <v>1878</v>
      </c>
      <c r="C11" s="26" t="s">
        <v>29</v>
      </c>
      <c r="D11" s="27">
        <v>178000</v>
      </c>
    </row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見積書</vt:lpstr>
      <vt:lpstr>商品リスト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実教出版編修部</dc:creator>
  <cp:lastModifiedBy>s16</cp:lastModifiedBy>
  <cp:lastPrinted>2017-01-18T05:00:18Z</cp:lastPrinted>
  <dcterms:created xsi:type="dcterms:W3CDTF">2014-04-17T02:37:37Z</dcterms:created>
  <dcterms:modified xsi:type="dcterms:W3CDTF">2022-01-04T01:22:24Z</dcterms:modified>
</cp:coreProperties>
</file>